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ImjVNGXpm2mfnpwnbcPAvarp9TPToNzokJI3+hS9U9Wlfw3ztf7L3QyI5KbpwxyWKl/DF13hcNUXM6hvJasmpg==" workbookSaltValue="y4WbJsDpPjxxv4kxuFFgU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<sst xmlns="http://schemas.openxmlformats.org/spreadsheetml/2006/main" xmlns:r="http://schemas.openxmlformats.org/officeDocument/2006/relationships" count="115" uniqueCount="115">
  <si>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1④</t>
  </si>
  <si>
    <t>2. 老朽化の状況について</t>
  </si>
  <si>
    <t>経営比較分析表（令和2年度決算）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</si>
  <si>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</si>
  <si>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</si>
  <si>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</si>
  <si>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</si>
  <si>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</si>
  <si>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</si>
  <si>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</si>
  <si>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</si>
  <si>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</si>
  <si>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</si>
  <si>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</si>
  <si>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</si>
  <si>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</si>
  <si>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</si>
  <si>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</si>
  <si>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</si>
  <si>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</si>
  <si>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</si>
  <si>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</si>
  <si>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</si>
  <si>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</si>
  <si>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</si>
  <si>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</si>
  <si>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</si>
  <si>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</si>
  <si>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</si>
  <si>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</si>
  <si>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</si>
  <si>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</si>
  <si>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</si>
  <si>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</si>
  <si>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</si>
  <si>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</si>
  <si>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</si>
  <si>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</si>
  <si>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</si>
  <si>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令和2年度全国平均</t>
    <rPh sb="0" eb="2">
      <t>レイワ</t>
    </rPh>
    <rPh sb="3" eb="5">
      <t>ネンド</t>
    </rPh>
    <phoneticPr fontId="1"/>
  </si>
  <si>
    <t>分析欄</t>
    <rPh sb="0" eb="2">
      <t>ブンセキ</t>
    </rPh>
    <rPh sb="2" eb="3">
      <t>ラン</t>
    </rPh>
    <phoneticPr fontId="1"/>
  </si>
  <si>
    <t>1. 経営の健全性・効率性について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</si>
  <si>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</si>
  <si>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</si>
  <si>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</si>
  <si>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</si>
  <si>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</si>
  <si>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</si>
  <si>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</si>
  <si>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</si>
  <si>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</si>
  <si>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</si>
  <si>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</si>
  <si>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</si>
  <si>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</si>
  <si>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</si>
  <si>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施設整備が完了し、大規模な施設更新事業は見込まれないものの、人口減少に伴う処理水量の減少や水洗化率の低迷により、厳しい経営状況となっている。使用料の適切な設定により収入を確保するとともに、維持管理費の節減対策や、処理区接続による効率化の推進等により、経営改善を図っていく。</t>
    <rPh sb="0" eb="2">
      <t>シセツ</t>
    </rPh>
    <rPh sb="2" eb="4">
      <t>セイビ</t>
    </rPh>
    <rPh sb="5" eb="7">
      <t>カンリョウ</t>
    </rPh>
    <rPh sb="9" eb="12">
      <t>ダイキボ</t>
    </rPh>
    <rPh sb="13" eb="15">
      <t>シセツ</t>
    </rPh>
    <rPh sb="15" eb="17">
      <t>コウシン</t>
    </rPh>
    <rPh sb="17" eb="19">
      <t>ジギョウ</t>
    </rPh>
    <rPh sb="20" eb="22">
      <t>ミコ</t>
    </rPh>
    <rPh sb="35" eb="36">
      <t>トモナ</t>
    </rPh>
    <rPh sb="37" eb="39">
      <t>ショリ</t>
    </rPh>
    <rPh sb="39" eb="41">
      <t>スイリョウ</t>
    </rPh>
    <rPh sb="42" eb="44">
      <t>ゲンショウ</t>
    </rPh>
    <rPh sb="45" eb="48">
      <t>スイセンカ</t>
    </rPh>
    <rPh sb="48" eb="49">
      <t>リツ</t>
    </rPh>
    <rPh sb="50" eb="52">
      <t>テイメイ</t>
    </rPh>
    <rPh sb="56" eb="57">
      <t>キビ</t>
    </rPh>
    <rPh sb="59" eb="61">
      <t>ケイエイ</t>
    </rPh>
    <rPh sb="61" eb="63">
      <t>ジョウキョウ</t>
    </rPh>
    <rPh sb="70" eb="73">
      <t>シヨウリョウ</t>
    </rPh>
    <rPh sb="74" eb="76">
      <t>テキセツ</t>
    </rPh>
    <rPh sb="77" eb="79">
      <t>セッテイ</t>
    </rPh>
    <rPh sb="82" eb="84">
      <t>シュウニュウ</t>
    </rPh>
    <rPh sb="85" eb="87">
      <t>カクホ</t>
    </rPh>
    <rPh sb="94" eb="99">
      <t>イジカンリヒ</t>
    </rPh>
    <rPh sb="100" eb="102">
      <t>セツゲン</t>
    </rPh>
    <rPh sb="102" eb="104">
      <t>タイサク</t>
    </rPh>
    <rPh sb="106" eb="109">
      <t>ショリク</t>
    </rPh>
    <rPh sb="109" eb="111">
      <t>セツゾク</t>
    </rPh>
    <rPh sb="114" eb="117">
      <t>コウリツカ</t>
    </rPh>
    <rPh sb="118" eb="120">
      <t>スイシン</t>
    </rPh>
    <rPh sb="120" eb="121">
      <t>トウ</t>
    </rPh>
    <rPh sb="125" eb="127">
      <t>ケイエイ</t>
    </rPh>
    <rPh sb="127" eb="129">
      <t>カイゼン</t>
    </rPh>
    <rPh sb="130" eb="131">
      <t>ハカ</t>
    </rPh>
    <phoneticPr fontId="13"/>
  </si>
  <si>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</si>
  <si>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</si>
  <si>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</si>
  <si>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</si>
  <si>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</si>
  <si>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</si>
  <si>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</si>
  <si>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</si>
  <si>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</si>
  <si>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</si>
  <si>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</si>
  <si>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</si>
  <si>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</si>
  <si>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</si>
  <si>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</si>
  <si>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</si>
  <si>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</si>
  <si>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</si>
  <si>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</si>
  <si>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</si>
  <si>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</si>
  <si>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</si>
  <si>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</si>
  <si>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</si>
  <si>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</si>
  <si>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</si>
  <si>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</si>
  <si>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</si>
  <si>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</si>
  <si>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</si>
  <si>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</si>
  <si>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</si>
  <si>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</si>
  <si>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</si>
  <si>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</si>
  <si>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</si>
  <si>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</si>
  <si>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</si>
  <si>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</si>
  <si>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</si>
  <si>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</si>
  <si>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</si>
  <si>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</si>
  <si>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</si>
  <si>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</si>
  <si>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</si>
  <si>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</si>
  <si>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</si>
  <si>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</si>
  <si>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</si>
  <si>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</si>
  <si>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</si>
  <si>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</si>
  <si>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</si>
  <si>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</si>
  <si>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</si>
  <si>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１．経常収支比率は、類似団体平均を下回る結果となった。引き続き、接続率の向上と適正な使用料を設定することにより収入を確保し、一層の数値改善を図ることが必要である。
２．累積欠損金比率は、類似団体平均を上回った。維持管理費が増加傾向にあるため、処理場の集約も視野に入れての経営目標が必要である。
３．流動比率は、類似団体平均を大きく上回った。流動負債は、処理場の集約事業を実施すると再び増加する見込みであることから、使用料収入確保に努める必要がある。
４．企業債残高対事業規模比率は、法適用前から徐々に改善している。今後も、適正な使用料を設定することにより収入を確保するほか、施設設備更新にあたっては、過剰投資となることがないよう留意して進める必要がある。
５．経費回収率は、類似団体平均を下回った。引き続き適正な使用料を設定することにより収入を確保し、数値の改善を図ることが必要である。
６．汚水処理原価は、類似団体平均と比較して、高くなっている。今後も、維持管理費の節減に努め、原価上昇の抑制に努めていく。
７．施設利用率と水洗化率は、類似団体平均と比較して低くなっている。人口の減少に伴い、今後ますます減少していくものと予想される。今後も、助成制度の周知や広報を通じて、加入促進を図る。</t>
    <rPh sb="2" eb="4">
      <t>ケイジョウ</t>
    </rPh>
    <rPh sb="4" eb="6">
      <t>シュウシ</t>
    </rPh>
    <rPh sb="6" eb="8">
      <t>ヒリツ</t>
    </rPh>
    <rPh sb="10" eb="12">
      <t>ルイジ</t>
    </rPh>
    <rPh sb="12" eb="14">
      <t>ダンタイ</t>
    </rPh>
    <rPh sb="14" eb="16">
      <t>ヘイキン</t>
    </rPh>
    <rPh sb="17" eb="19">
      <t>シタマワ</t>
    </rPh>
    <rPh sb="20" eb="22">
      <t>ケッカ</t>
    </rPh>
    <rPh sb="27" eb="28">
      <t>ヒ</t>
    </rPh>
    <rPh sb="29" eb="30">
      <t>ツヅ</t>
    </rPh>
    <rPh sb="32" eb="34">
      <t>セツゾク</t>
    </rPh>
    <rPh sb="34" eb="35">
      <t>リツ</t>
    </rPh>
    <rPh sb="36" eb="38">
      <t>コウジョウ</t>
    </rPh>
    <rPh sb="39" eb="41">
      <t>テキセイ</t>
    </rPh>
    <rPh sb="42" eb="45">
      <t>シヨウリョウ</t>
    </rPh>
    <rPh sb="46" eb="48">
      <t>セッテイ</t>
    </rPh>
    <rPh sb="55" eb="57">
      <t>シュウニュウ</t>
    </rPh>
    <rPh sb="58" eb="60">
      <t>カクホ</t>
    </rPh>
    <rPh sb="62" eb="64">
      <t>イッソウ</t>
    </rPh>
    <rPh sb="65" eb="67">
      <t>スウチ</t>
    </rPh>
    <rPh sb="67" eb="69">
      <t>カイゼン</t>
    </rPh>
    <rPh sb="70" eb="71">
      <t>ハカ</t>
    </rPh>
    <rPh sb="75" eb="77">
      <t>ヒツヨウ</t>
    </rPh>
    <rPh sb="84" eb="91">
      <t>ルイセキケッソンキンヒリツ</t>
    </rPh>
    <rPh sb="93" eb="99">
      <t>ルイジダンタイヘイキン</t>
    </rPh>
    <rPh sb="100" eb="102">
      <t>ウワマワ</t>
    </rPh>
    <rPh sb="105" eb="107">
      <t>イジ</t>
    </rPh>
    <rPh sb="107" eb="110">
      <t>カンリヒ</t>
    </rPh>
    <rPh sb="111" eb="113">
      <t>ゾウカ</t>
    </rPh>
    <rPh sb="113" eb="115">
      <t>ケイコウ</t>
    </rPh>
    <rPh sb="121" eb="124">
      <t>ショリジョウ</t>
    </rPh>
    <rPh sb="125" eb="127">
      <t>シュウヤク</t>
    </rPh>
    <rPh sb="128" eb="130">
      <t>シヤ</t>
    </rPh>
    <rPh sb="131" eb="132">
      <t>イ</t>
    </rPh>
    <rPh sb="135" eb="137">
      <t>ケイエイ</t>
    </rPh>
    <rPh sb="137" eb="139">
      <t>モクヒョウ</t>
    </rPh>
    <rPh sb="140" eb="142">
      <t>ヒツヨウ</t>
    </rPh>
    <rPh sb="241" eb="242">
      <t>ホウ</t>
    </rPh>
    <rPh sb="242" eb="244">
      <t>テキヨウ</t>
    </rPh>
    <rPh sb="244" eb="245">
      <t>マエ</t>
    </rPh>
    <rPh sb="289" eb="291">
      <t>セツビ</t>
    </rPh>
    <rPh sb="349" eb="350">
      <t>ヒ</t>
    </rPh>
    <rPh sb="351" eb="352">
      <t>ツヅ</t>
    </rPh>
    <rPh sb="404" eb="410">
      <t>ルイジダンタイヘイキン</t>
    </rPh>
    <rPh sb="411" eb="413">
      <t>ヒカク</t>
    </rPh>
    <rPh sb="416" eb="417">
      <t>タカ</t>
    </rPh>
    <rPh sb="424" eb="426">
      <t>コンゴ</t>
    </rPh>
    <rPh sb="428" eb="430">
      <t>イジ</t>
    </rPh>
    <rPh sb="430" eb="433">
      <t>カンリヒ</t>
    </rPh>
    <rPh sb="434" eb="436">
      <t>セツゲン</t>
    </rPh>
    <rPh sb="437" eb="438">
      <t>ツト</t>
    </rPh>
    <rPh sb="440" eb="442">
      <t>ゲンカ</t>
    </rPh>
    <rPh sb="442" eb="444">
      <t>ジョウショウ</t>
    </rPh>
    <rPh sb="445" eb="447">
      <t>ヨクセイ</t>
    </rPh>
    <rPh sb="448" eb="449">
      <t>ツト</t>
    </rPh>
    <rPh sb="457" eb="459">
      <t>シセツ</t>
    </rPh>
    <rPh sb="459" eb="462">
      <t>リヨウリツ</t>
    </rPh>
    <rPh sb="463" eb="466">
      <t>スイセンカ</t>
    </rPh>
    <rPh sb="466" eb="467">
      <t>リツ</t>
    </rPh>
    <rPh sb="469" eb="475">
      <t>ルイジダンタイヘイキン</t>
    </rPh>
    <rPh sb="476" eb="478">
      <t>ヒカク</t>
    </rPh>
    <rPh sb="480" eb="481">
      <t>ヒク</t>
    </rPh>
    <rPh sb="488" eb="490">
      <t>ジンコウ</t>
    </rPh>
    <rPh sb="491" eb="493">
      <t>ゲンショウ</t>
    </rPh>
    <rPh sb="494" eb="495">
      <t>トモナ</t>
    </rPh>
    <rPh sb="497" eb="499">
      <t>コンゴ</t>
    </rPh>
    <rPh sb="503" eb="505">
      <t>ゲンショウ</t>
    </rPh>
    <rPh sb="518" eb="520">
      <t>コンゴ</t>
    </rPh>
    <rPh sb="522" eb="524">
      <t>ジョセイ</t>
    </rPh>
    <rPh sb="524" eb="526">
      <t>セイド</t>
    </rPh>
    <rPh sb="527" eb="529">
      <t>シュウチ</t>
    </rPh>
    <rPh sb="530" eb="532">
      <t>コウホウ</t>
    </rPh>
    <rPh sb="533" eb="534">
      <t>ツウ</t>
    </rPh>
    <rPh sb="537" eb="539">
      <t>カニュウ</t>
    </rPh>
    <rPh sb="539" eb="541">
      <t>ソクシン</t>
    </rPh>
    <rPh sb="542" eb="543">
      <t>ハカ</t>
    </rPh>
    <phoneticPr fontId="13"/>
  </si>
  <si>
    <t>下水道施設における管路及び処理場（躯体）の法定耐用年数はともに50年と定められている。管路布設事業の着手が平成8年で経過年数は25年であり、老朽化対策は現在不要である。また処理場については、建設年は平成14年で経過年数は18年となり、平成29年度から長寿命化計画に基づき、国交付金を活用した長寿命化対策で処理場機械・電気設備の更新事業を実施した。
整備更新によりライフサイクルコスト縮減を図り、適切な維持管理に努めていく。</t>
    <rPh sb="0" eb="3">
      <t>ゲスイドウ</t>
    </rPh>
    <rPh sb="3" eb="5">
      <t>シセツ</t>
    </rPh>
    <rPh sb="9" eb="11">
      <t>カンロ</t>
    </rPh>
    <rPh sb="11" eb="12">
      <t>オヨ</t>
    </rPh>
    <rPh sb="13" eb="16">
      <t>ショリジョウ</t>
    </rPh>
    <rPh sb="17" eb="19">
      <t>クタイ</t>
    </rPh>
    <rPh sb="21" eb="23">
      <t>ホウテイ</t>
    </rPh>
    <rPh sb="23" eb="25">
      <t>タイヨウ</t>
    </rPh>
    <rPh sb="25" eb="27">
      <t>ネンスウ</t>
    </rPh>
    <rPh sb="33" eb="34">
      <t>ネン</t>
    </rPh>
    <rPh sb="35" eb="36">
      <t>サダ</t>
    </rPh>
    <rPh sb="43" eb="45">
      <t>カンロ</t>
    </rPh>
    <rPh sb="45" eb="47">
      <t>フセツ</t>
    </rPh>
    <rPh sb="47" eb="49">
      <t>ジギョウ</t>
    </rPh>
    <rPh sb="50" eb="52">
      <t>チャクシュ</t>
    </rPh>
    <rPh sb="53" eb="55">
      <t>ヘイセイ</t>
    </rPh>
    <rPh sb="56" eb="57">
      <t>ネン</t>
    </rPh>
    <rPh sb="58" eb="60">
      <t>ケイカ</t>
    </rPh>
    <rPh sb="60" eb="62">
      <t>ネンスウ</t>
    </rPh>
    <rPh sb="65" eb="66">
      <t>ネン</t>
    </rPh>
    <rPh sb="70" eb="73">
      <t>ロウキュウカ</t>
    </rPh>
    <rPh sb="73" eb="75">
      <t>タイサク</t>
    </rPh>
    <rPh sb="86" eb="89">
      <t>ショリジョウ</t>
    </rPh>
    <rPh sb="95" eb="97">
      <t>ケンセツ</t>
    </rPh>
    <rPh sb="97" eb="98">
      <t>ネン</t>
    </rPh>
    <rPh sb="99" eb="101">
      <t>ヘイセイ</t>
    </rPh>
    <rPh sb="103" eb="104">
      <t>ネン</t>
    </rPh>
    <rPh sb="105" eb="107">
      <t>ケイカ</t>
    </rPh>
    <rPh sb="107" eb="109">
      <t>ネンスウ</t>
    </rPh>
    <rPh sb="112" eb="113">
      <t>ネン</t>
    </rPh>
    <rPh sb="117" eb="119">
      <t>ヘイセイ</t>
    </rPh>
    <rPh sb="121" eb="123">
      <t>ネンド</t>
    </rPh>
    <rPh sb="125" eb="126">
      <t>チョウ</t>
    </rPh>
    <rPh sb="126" eb="129">
      <t>ジュミョウカ</t>
    </rPh>
    <rPh sb="129" eb="131">
      <t>ケイカク</t>
    </rPh>
    <rPh sb="132" eb="133">
      <t>モト</t>
    </rPh>
    <rPh sb="136" eb="137">
      <t>クニ</t>
    </rPh>
    <rPh sb="137" eb="140">
      <t>コウフキン</t>
    </rPh>
    <rPh sb="141" eb="143">
      <t>カツヨウ</t>
    </rPh>
    <rPh sb="145" eb="146">
      <t>チョウ</t>
    </rPh>
    <rPh sb="146" eb="149">
      <t>ジュミョウカ</t>
    </rPh>
    <rPh sb="149" eb="151">
      <t>タイサク</t>
    </rPh>
    <rPh sb="152" eb="155">
      <t>ショリジョウ</t>
    </rPh>
    <rPh sb="155" eb="157">
      <t>キカイ</t>
    </rPh>
    <rPh sb="158" eb="160">
      <t>デンキ</t>
    </rPh>
    <rPh sb="160" eb="162">
      <t>セツビ</t>
    </rPh>
    <rPh sb="163" eb="165">
      <t>コウシン</t>
    </rPh>
    <rPh sb="165" eb="167">
      <t>ジギョウ</t>
    </rPh>
    <rPh sb="168" eb="170">
      <t>ジッシ</t>
    </rPh>
    <rPh sb="174" eb="176">
      <t>セイビ</t>
    </rPh>
    <rPh sb="176" eb="178">
      <t>コウシン</t>
    </rPh>
    <rPh sb="191" eb="193">
      <t>シュクゲン</t>
    </rPh>
    <rPh sb="194" eb="195">
      <t>ハカ</t>
    </rPh>
    <rPh sb="197" eb="199">
      <t>テキセツ</t>
    </rPh>
    <rPh sb="200" eb="202">
      <t>イジ</t>
    </rPh>
    <rPh sb="202" eb="204">
      <t>カンリ</t>
    </rPh>
    <rPh sb="205" eb="206">
      <t>ツト</t>
    </rPh>
    <phoneticPr fontId="1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</si>
</sst>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0.39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31.72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0</c:v>
                </c:pt>
                <c:pt idx="3">
                  <c:v>0</c:v>
                </c:pt>
                <c:pt idx="4">
                  <c:v>42.4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73.44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0</c:v>
                </c:pt>
                <c:pt idx="3">
                  <c:v>0</c:v>
                </c:pt>
                <c:pt idx="4">
                  <c:v>84.19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99.14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0</c:v>
                </c:pt>
                <c:pt idx="3">
                  <c:v>0</c:v>
                </c:pt>
                <c:pt idx="4">
                  <c:v>105.78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4.38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0</c:v>
                </c:pt>
                <c:pt idx="3">
                  <c:v>0</c:v>
                </c:pt>
                <c:pt idx="4">
                  <c:v>21.36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10.56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0</c:v>
                </c:pt>
                <c:pt idx="3">
                  <c:v>0</c:v>
                </c:pt>
                <c:pt idx="4">
                  <c:v>63.96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121.97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0</c:v>
                </c:pt>
                <c:pt idx="3">
                  <c:v>0</c:v>
                </c:pt>
                <c:pt idx="4">
                  <c:v>44.24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913.16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0</c:v>
                </c:pt>
                <c:pt idx="3">
                  <c:v>0</c:v>
                </c:pt>
                <c:pt idx="4">
                  <c:v>1258.43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64.39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0</c:v>
                </c:pt>
                <c:pt idx="3">
                  <c:v>0</c:v>
                </c:pt>
                <c:pt idx="4">
                  <c:v>73.36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252.45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0</c:v>
                </c:pt>
                <c:pt idx="3">
                  <c:v>0</c:v>
                </c:pt>
                <c:pt idx="4">
                  <c:v>224.88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【61.55】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【45.34】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【1,260.21】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【84.75】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【215.41】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【75.29】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【23.60】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【0.30】</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7</v>
      </c>
      <c r="C7" s="5"/>
      <c r="D7" s="5"/>
      <c r="E7" s="5"/>
      <c r="F7" s="5"/>
      <c r="G7" s="5"/>
      <c r="H7" s="5"/>
      <c r="I7" s="5" t="s">
        <v>14</v>
      </c>
      <c r="J7" s="5"/>
      <c r="K7" s="5"/>
      <c r="L7" s="5"/>
      <c r="M7" s="5"/>
      <c r="N7" s="5"/>
      <c r="O7" s="5"/>
      <c r="P7" s="5" t="s">
        <v>6</v>
      </c>
      <c r="Q7" s="5"/>
      <c r="R7" s="5"/>
      <c r="S7" s="5"/>
      <c r="T7" s="5"/>
      <c r="U7" s="5"/>
      <c r="V7" s="5"/>
      <c r="W7" s="5" t="s">
        <v>16</v>
      </c>
      <c r="X7" s="5"/>
      <c r="Y7" s="5"/>
      <c r="Z7" s="5"/>
      <c r="AA7" s="5"/>
      <c r="AB7" s="5"/>
      <c r="AC7" s="5"/>
      <c r="AD7" s="5" t="s">
        <v>5</v>
      </c>
      <c r="AE7" s="5"/>
      <c r="AF7" s="5"/>
      <c r="AG7" s="5"/>
      <c r="AH7" s="5"/>
      <c r="AI7" s="5"/>
      <c r="AJ7" s="5"/>
      <c r="AK7" s="3"/>
      <c r="AL7" s="5" t="s">
        <v>17</v>
      </c>
      <c r="AM7" s="5"/>
      <c r="AN7" s="5"/>
      <c r="AO7" s="5"/>
      <c r="AP7" s="5"/>
      <c r="AQ7" s="5"/>
      <c r="AR7" s="5"/>
      <c r="AS7" s="5"/>
      <c r="AT7" s="5" t="s">
        <v>11</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6866</v>
      </c>
      <c r="AM8" s="22"/>
      <c r="AN8" s="22"/>
      <c r="AO8" s="22"/>
      <c r="AP8" s="22"/>
      <c r="AQ8" s="22"/>
      <c r="AR8" s="22"/>
      <c r="AS8" s="22"/>
      <c r="AT8" s="7">
        <f>データ!T6</f>
        <v>234.14</v>
      </c>
      <c r="AU8" s="7"/>
      <c r="AV8" s="7"/>
      <c r="AW8" s="7"/>
      <c r="AX8" s="7"/>
      <c r="AY8" s="7"/>
      <c r="AZ8" s="7"/>
      <c r="BA8" s="7"/>
      <c r="BB8" s="7">
        <f>データ!U6</f>
        <v>29.32</v>
      </c>
      <c r="BC8" s="7"/>
      <c r="BD8" s="7"/>
      <c r="BE8" s="7"/>
      <c r="BF8" s="7"/>
      <c r="BG8" s="7"/>
      <c r="BH8" s="7"/>
      <c r="BI8" s="7"/>
      <c r="BJ8" s="3"/>
      <c r="BK8" s="3"/>
      <c r="BL8" s="28" t="s">
        <v>13</v>
      </c>
      <c r="BM8" s="38"/>
      <c r="BN8" s="45"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77.78</v>
      </c>
      <c r="J10" s="7"/>
      <c r="K10" s="7"/>
      <c r="L10" s="7"/>
      <c r="M10" s="7"/>
      <c r="N10" s="7"/>
      <c r="O10" s="7"/>
      <c r="P10" s="7">
        <f>データ!P6</f>
        <v>69.03</v>
      </c>
      <c r="Q10" s="7"/>
      <c r="R10" s="7"/>
      <c r="S10" s="7"/>
      <c r="T10" s="7"/>
      <c r="U10" s="7"/>
      <c r="V10" s="7"/>
      <c r="W10" s="7">
        <f>データ!Q6</f>
        <v>98.51</v>
      </c>
      <c r="X10" s="7"/>
      <c r="Y10" s="7"/>
      <c r="Z10" s="7"/>
      <c r="AA10" s="7"/>
      <c r="AB10" s="7"/>
      <c r="AC10" s="7"/>
      <c r="AD10" s="22">
        <f>データ!R6</f>
        <v>3300</v>
      </c>
      <c r="AE10" s="22"/>
      <c r="AF10" s="22"/>
      <c r="AG10" s="22"/>
      <c r="AH10" s="22"/>
      <c r="AI10" s="22"/>
      <c r="AJ10" s="22"/>
      <c r="AK10" s="2"/>
      <c r="AL10" s="22">
        <f>データ!V6</f>
        <v>4691</v>
      </c>
      <c r="AM10" s="22"/>
      <c r="AN10" s="22"/>
      <c r="AO10" s="22"/>
      <c r="AP10" s="22"/>
      <c r="AQ10" s="22"/>
      <c r="AR10" s="22"/>
      <c r="AS10" s="22"/>
      <c r="AT10" s="7">
        <f>データ!W6</f>
        <v>2.08</v>
      </c>
      <c r="AU10" s="7"/>
      <c r="AV10" s="7"/>
      <c r="AW10" s="7"/>
      <c r="AX10" s="7"/>
      <c r="AY10" s="7"/>
      <c r="AZ10" s="7"/>
      <c r="BA10" s="7"/>
      <c r="BB10" s="7">
        <f>データ!X6</f>
        <v>2255.29</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113</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9</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56</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45</v>
      </c>
      <c r="F84" s="12" t="s">
        <v>46</v>
      </c>
      <c r="G84" s="12" t="s">
        <v>47</v>
      </c>
      <c r="H84" s="12" t="s">
        <v>0</v>
      </c>
      <c r="I84" s="12" t="s">
        <v>8</v>
      </c>
      <c r="J84" s="12" t="s">
        <v>48</v>
      </c>
      <c r="K84" s="12" t="s">
        <v>49</v>
      </c>
      <c r="L84" s="12" t="s">
        <v>33</v>
      </c>
      <c r="M84" s="12" t="s">
        <v>36</v>
      </c>
      <c r="N84" s="12" t="s">
        <v>51</v>
      </c>
      <c r="O84" s="12" t="s">
        <v>53</v>
      </c>
    </row>
    <row r="85" spans="1:78" hidden="1">
      <c r="B85" s="12"/>
      <c r="C85" s="12"/>
      <c r="D85" s="12"/>
      <c r="E85" s="12" t="str">
        <f>データ!AI6</f>
        <v>【104.83】</v>
      </c>
      <c r="F85" s="12" t="str">
        <f>データ!AT6</f>
        <v>【61.55】</v>
      </c>
      <c r="G85" s="12" t="str">
        <f>データ!BE6</f>
        <v>【45.34】</v>
      </c>
      <c r="H85" s="12" t="str">
        <f>データ!BP6</f>
        <v>【1,260.21】</v>
      </c>
      <c r="I85" s="12" t="str">
        <f>データ!CA6</f>
        <v>【75.29】</v>
      </c>
      <c r="J85" s="12" t="str">
        <f>データ!CL6</f>
        <v>【215.41】</v>
      </c>
      <c r="K85" s="12" t="str">
        <f>データ!CW6</f>
        <v>【42.90】</v>
      </c>
      <c r="L85" s="12" t="str">
        <f>データ!DH6</f>
        <v>【84.75】</v>
      </c>
      <c r="M85" s="12" t="str">
        <f>データ!DS6</f>
        <v>【23.60】</v>
      </c>
      <c r="N85" s="12" t="str">
        <f>データ!ED6</f>
        <v>【0.01】</v>
      </c>
      <c r="O85" s="12" t="str">
        <f>データ!EO6</f>
        <v>【0.30】</v>
      </c>
    </row>
  </sheetData>
  <sheetProtection algorithmName="SHA-512" hashValue="8JfM3XCX07ivW7gg6FfLfIU0cTCbAelvxPKBb7zMt132yTeGFq3A4kSAHrw13n3QXqQswCoCqpuAOi5cl8WESQ==" saltValue="f2Zi0BEzCzvi3ouL5V6xq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32</v>
      </c>
      <c r="C3" s="62" t="s">
        <v>58</v>
      </c>
      <c r="D3" s="62" t="s">
        <v>59</v>
      </c>
      <c r="E3" s="62" t="s">
        <v>4</v>
      </c>
      <c r="F3" s="62" t="s">
        <v>3</v>
      </c>
      <c r="G3" s="62" t="s">
        <v>25</v>
      </c>
      <c r="H3" s="69" t="s">
        <v>60</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10</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61</v>
      </c>
      <c r="B4" s="63"/>
      <c r="C4" s="63"/>
      <c r="D4" s="63"/>
      <c r="E4" s="63"/>
      <c r="F4" s="63"/>
      <c r="G4" s="63"/>
      <c r="H4" s="70"/>
      <c r="I4" s="73"/>
      <c r="J4" s="73"/>
      <c r="K4" s="73"/>
      <c r="L4" s="73"/>
      <c r="M4" s="73"/>
      <c r="N4" s="73"/>
      <c r="O4" s="73"/>
      <c r="P4" s="73"/>
      <c r="Q4" s="73"/>
      <c r="R4" s="73"/>
      <c r="S4" s="73"/>
      <c r="T4" s="73"/>
      <c r="U4" s="73"/>
      <c r="V4" s="73"/>
      <c r="W4" s="73"/>
      <c r="X4" s="78"/>
      <c r="Y4" s="81" t="s">
        <v>50</v>
      </c>
      <c r="Z4" s="81"/>
      <c r="AA4" s="81"/>
      <c r="AB4" s="81"/>
      <c r="AC4" s="81"/>
      <c r="AD4" s="81"/>
      <c r="AE4" s="81"/>
      <c r="AF4" s="81"/>
      <c r="AG4" s="81"/>
      <c r="AH4" s="81"/>
      <c r="AI4" s="81"/>
      <c r="AJ4" s="81" t="s">
        <v>44</v>
      </c>
      <c r="AK4" s="81"/>
      <c r="AL4" s="81"/>
      <c r="AM4" s="81"/>
      <c r="AN4" s="81"/>
      <c r="AO4" s="81"/>
      <c r="AP4" s="81"/>
      <c r="AQ4" s="81"/>
      <c r="AR4" s="81"/>
      <c r="AS4" s="81"/>
      <c r="AT4" s="81"/>
      <c r="AU4" s="81" t="s">
        <v>28</v>
      </c>
      <c r="AV4" s="81"/>
      <c r="AW4" s="81"/>
      <c r="AX4" s="81"/>
      <c r="AY4" s="81"/>
      <c r="AZ4" s="81"/>
      <c r="BA4" s="81"/>
      <c r="BB4" s="81"/>
      <c r="BC4" s="81"/>
      <c r="BD4" s="81"/>
      <c r="BE4" s="81"/>
      <c r="BF4" s="81" t="s">
        <v>63</v>
      </c>
      <c r="BG4" s="81"/>
      <c r="BH4" s="81"/>
      <c r="BI4" s="81"/>
      <c r="BJ4" s="81"/>
      <c r="BK4" s="81"/>
      <c r="BL4" s="81"/>
      <c r="BM4" s="81"/>
      <c r="BN4" s="81"/>
      <c r="BO4" s="81"/>
      <c r="BP4" s="81"/>
      <c r="BQ4" s="81" t="s">
        <v>15</v>
      </c>
      <c r="BR4" s="81"/>
      <c r="BS4" s="81"/>
      <c r="BT4" s="81"/>
      <c r="BU4" s="81"/>
      <c r="BV4" s="81"/>
      <c r="BW4" s="81"/>
      <c r="BX4" s="81"/>
      <c r="BY4" s="81"/>
      <c r="BZ4" s="81"/>
      <c r="CA4" s="81"/>
      <c r="CB4" s="81" t="s">
        <v>62</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8">
      <c r="A5" s="60" t="s">
        <v>70</v>
      </c>
      <c r="B5" s="64"/>
      <c r="C5" s="64"/>
      <c r="D5" s="64"/>
      <c r="E5" s="64"/>
      <c r="F5" s="64"/>
      <c r="G5" s="64"/>
      <c r="H5" s="71" t="s">
        <v>57</v>
      </c>
      <c r="I5" s="71" t="s">
        <v>71</v>
      </c>
      <c r="J5" s="71" t="s">
        <v>72</v>
      </c>
      <c r="K5" s="71" t="s">
        <v>73</v>
      </c>
      <c r="L5" s="71" t="s">
        <v>74</v>
      </c>
      <c r="M5" s="71" t="s">
        <v>5</v>
      </c>
      <c r="N5" s="71" t="s">
        <v>75</v>
      </c>
      <c r="O5" s="71" t="s">
        <v>76</v>
      </c>
      <c r="P5" s="71" t="s">
        <v>77</v>
      </c>
      <c r="Q5" s="71" t="s">
        <v>78</v>
      </c>
      <c r="R5" s="71" t="s">
        <v>79</v>
      </c>
      <c r="S5" s="71" t="s">
        <v>80</v>
      </c>
      <c r="T5" s="71" t="s">
        <v>81</v>
      </c>
      <c r="U5" s="71" t="s">
        <v>64</v>
      </c>
      <c r="V5" s="71" t="s">
        <v>82</v>
      </c>
      <c r="W5" s="71" t="s">
        <v>83</v>
      </c>
      <c r="X5" s="71" t="s">
        <v>84</v>
      </c>
      <c r="Y5" s="71" t="s">
        <v>85</v>
      </c>
      <c r="Z5" s="71" t="s">
        <v>86</v>
      </c>
      <c r="AA5" s="71" t="s">
        <v>87</v>
      </c>
      <c r="AB5" s="71" t="s">
        <v>88</v>
      </c>
      <c r="AC5" s="71" t="s">
        <v>89</v>
      </c>
      <c r="AD5" s="71" t="s">
        <v>91</v>
      </c>
      <c r="AE5" s="71" t="s">
        <v>92</v>
      </c>
      <c r="AF5" s="71" t="s">
        <v>93</v>
      </c>
      <c r="AG5" s="71" t="s">
        <v>94</v>
      </c>
      <c r="AH5" s="71" t="s">
        <v>95</v>
      </c>
      <c r="AI5" s="71" t="s">
        <v>43</v>
      </c>
      <c r="AJ5" s="71" t="s">
        <v>85</v>
      </c>
      <c r="AK5" s="71" t="s">
        <v>86</v>
      </c>
      <c r="AL5" s="71" t="s">
        <v>87</v>
      </c>
      <c r="AM5" s="71" t="s">
        <v>88</v>
      </c>
      <c r="AN5" s="71" t="s">
        <v>89</v>
      </c>
      <c r="AO5" s="71" t="s">
        <v>91</v>
      </c>
      <c r="AP5" s="71" t="s">
        <v>92</v>
      </c>
      <c r="AQ5" s="71" t="s">
        <v>93</v>
      </c>
      <c r="AR5" s="71" t="s">
        <v>94</v>
      </c>
      <c r="AS5" s="71" t="s">
        <v>95</v>
      </c>
      <c r="AT5" s="71" t="s">
        <v>90</v>
      </c>
      <c r="AU5" s="71" t="s">
        <v>85</v>
      </c>
      <c r="AV5" s="71" t="s">
        <v>86</v>
      </c>
      <c r="AW5" s="71" t="s">
        <v>87</v>
      </c>
      <c r="AX5" s="71" t="s">
        <v>88</v>
      </c>
      <c r="AY5" s="71" t="s">
        <v>89</v>
      </c>
      <c r="AZ5" s="71" t="s">
        <v>91</v>
      </c>
      <c r="BA5" s="71" t="s">
        <v>92</v>
      </c>
      <c r="BB5" s="71" t="s">
        <v>93</v>
      </c>
      <c r="BC5" s="71" t="s">
        <v>94</v>
      </c>
      <c r="BD5" s="71" t="s">
        <v>95</v>
      </c>
      <c r="BE5" s="71" t="s">
        <v>90</v>
      </c>
      <c r="BF5" s="71" t="s">
        <v>85</v>
      </c>
      <c r="BG5" s="71" t="s">
        <v>86</v>
      </c>
      <c r="BH5" s="71" t="s">
        <v>87</v>
      </c>
      <c r="BI5" s="71" t="s">
        <v>88</v>
      </c>
      <c r="BJ5" s="71" t="s">
        <v>89</v>
      </c>
      <c r="BK5" s="71" t="s">
        <v>91</v>
      </c>
      <c r="BL5" s="71" t="s">
        <v>92</v>
      </c>
      <c r="BM5" s="71" t="s">
        <v>93</v>
      </c>
      <c r="BN5" s="71" t="s">
        <v>94</v>
      </c>
      <c r="BO5" s="71" t="s">
        <v>95</v>
      </c>
      <c r="BP5" s="71" t="s">
        <v>90</v>
      </c>
      <c r="BQ5" s="71" t="s">
        <v>85</v>
      </c>
      <c r="BR5" s="71" t="s">
        <v>86</v>
      </c>
      <c r="BS5" s="71" t="s">
        <v>87</v>
      </c>
      <c r="BT5" s="71" t="s">
        <v>88</v>
      </c>
      <c r="BU5" s="71" t="s">
        <v>89</v>
      </c>
      <c r="BV5" s="71" t="s">
        <v>91</v>
      </c>
      <c r="BW5" s="71" t="s">
        <v>92</v>
      </c>
      <c r="BX5" s="71" t="s">
        <v>93</v>
      </c>
      <c r="BY5" s="71" t="s">
        <v>94</v>
      </c>
      <c r="BZ5" s="71" t="s">
        <v>95</v>
      </c>
      <c r="CA5" s="71" t="s">
        <v>90</v>
      </c>
      <c r="CB5" s="71" t="s">
        <v>85</v>
      </c>
      <c r="CC5" s="71" t="s">
        <v>86</v>
      </c>
      <c r="CD5" s="71" t="s">
        <v>87</v>
      </c>
      <c r="CE5" s="71" t="s">
        <v>88</v>
      </c>
      <c r="CF5" s="71" t="s">
        <v>89</v>
      </c>
      <c r="CG5" s="71" t="s">
        <v>91</v>
      </c>
      <c r="CH5" s="71" t="s">
        <v>92</v>
      </c>
      <c r="CI5" s="71" t="s">
        <v>93</v>
      </c>
      <c r="CJ5" s="71" t="s">
        <v>94</v>
      </c>
      <c r="CK5" s="71" t="s">
        <v>95</v>
      </c>
      <c r="CL5" s="71" t="s">
        <v>90</v>
      </c>
      <c r="CM5" s="71" t="s">
        <v>85</v>
      </c>
      <c r="CN5" s="71" t="s">
        <v>86</v>
      </c>
      <c r="CO5" s="71" t="s">
        <v>87</v>
      </c>
      <c r="CP5" s="71" t="s">
        <v>88</v>
      </c>
      <c r="CQ5" s="71" t="s">
        <v>89</v>
      </c>
      <c r="CR5" s="71" t="s">
        <v>91</v>
      </c>
      <c r="CS5" s="71" t="s">
        <v>92</v>
      </c>
      <c r="CT5" s="71" t="s">
        <v>93</v>
      </c>
      <c r="CU5" s="71" t="s">
        <v>94</v>
      </c>
      <c r="CV5" s="71" t="s">
        <v>95</v>
      </c>
      <c r="CW5" s="71" t="s">
        <v>90</v>
      </c>
      <c r="CX5" s="71" t="s">
        <v>85</v>
      </c>
      <c r="CY5" s="71" t="s">
        <v>86</v>
      </c>
      <c r="CZ5" s="71" t="s">
        <v>87</v>
      </c>
      <c r="DA5" s="71" t="s">
        <v>88</v>
      </c>
      <c r="DB5" s="71" t="s">
        <v>89</v>
      </c>
      <c r="DC5" s="71" t="s">
        <v>91</v>
      </c>
      <c r="DD5" s="71" t="s">
        <v>92</v>
      </c>
      <c r="DE5" s="71" t="s">
        <v>93</v>
      </c>
      <c r="DF5" s="71" t="s">
        <v>94</v>
      </c>
      <c r="DG5" s="71" t="s">
        <v>95</v>
      </c>
      <c r="DH5" s="71" t="s">
        <v>90</v>
      </c>
      <c r="DI5" s="71" t="s">
        <v>85</v>
      </c>
      <c r="DJ5" s="71" t="s">
        <v>86</v>
      </c>
      <c r="DK5" s="71" t="s">
        <v>87</v>
      </c>
      <c r="DL5" s="71" t="s">
        <v>88</v>
      </c>
      <c r="DM5" s="71" t="s">
        <v>89</v>
      </c>
      <c r="DN5" s="71" t="s">
        <v>91</v>
      </c>
      <c r="DO5" s="71" t="s">
        <v>92</v>
      </c>
      <c r="DP5" s="71" t="s">
        <v>93</v>
      </c>
      <c r="DQ5" s="71" t="s">
        <v>94</v>
      </c>
      <c r="DR5" s="71" t="s">
        <v>95</v>
      </c>
      <c r="DS5" s="71" t="s">
        <v>90</v>
      </c>
      <c r="DT5" s="71" t="s">
        <v>85</v>
      </c>
      <c r="DU5" s="71" t="s">
        <v>86</v>
      </c>
      <c r="DV5" s="71" t="s">
        <v>87</v>
      </c>
      <c r="DW5" s="71" t="s">
        <v>88</v>
      </c>
      <c r="DX5" s="71" t="s">
        <v>89</v>
      </c>
      <c r="DY5" s="71" t="s">
        <v>91</v>
      </c>
      <c r="DZ5" s="71" t="s">
        <v>92</v>
      </c>
      <c r="EA5" s="71" t="s">
        <v>93</v>
      </c>
      <c r="EB5" s="71" t="s">
        <v>94</v>
      </c>
      <c r="EC5" s="71" t="s">
        <v>95</v>
      </c>
      <c r="ED5" s="71" t="s">
        <v>90</v>
      </c>
      <c r="EE5" s="71" t="s">
        <v>85</v>
      </c>
      <c r="EF5" s="71" t="s">
        <v>86</v>
      </c>
      <c r="EG5" s="71" t="s">
        <v>87</v>
      </c>
      <c r="EH5" s="71" t="s">
        <v>88</v>
      </c>
      <c r="EI5" s="71" t="s">
        <v>89</v>
      </c>
      <c r="EJ5" s="71" t="s">
        <v>91</v>
      </c>
      <c r="EK5" s="71" t="s">
        <v>92</v>
      </c>
      <c r="EL5" s="71" t="s">
        <v>93</v>
      </c>
      <c r="EM5" s="71" t="s">
        <v>94</v>
      </c>
      <c r="EN5" s="71" t="s">
        <v>95</v>
      </c>
      <c r="EO5" s="71" t="s">
        <v>90</v>
      </c>
    </row>
    <row r="6" spans="1:148" s="59" customFormat="1">
      <c r="A6" s="60" t="s">
        <v>96</v>
      </c>
      <c r="B6" s="65">
        <f t="shared" ref="B6:X6" si="1">B7</f>
        <v>2020</v>
      </c>
      <c r="C6" s="65">
        <f t="shared" si="1"/>
        <v>53490</v>
      </c>
      <c r="D6" s="65">
        <f t="shared" si="1"/>
        <v>46</v>
      </c>
      <c r="E6" s="65">
        <f t="shared" si="1"/>
        <v>17</v>
      </c>
      <c r="F6" s="65">
        <f t="shared" si="1"/>
        <v>4</v>
      </c>
      <c r="G6" s="65">
        <f t="shared" si="1"/>
        <v>0</v>
      </c>
      <c r="H6" s="65" t="str">
        <f t="shared" si="1"/>
        <v>秋田県　八峰町</v>
      </c>
      <c r="I6" s="65" t="str">
        <f t="shared" si="1"/>
        <v>法適用</v>
      </c>
      <c r="J6" s="65" t="str">
        <f t="shared" si="1"/>
        <v>下水道事業</v>
      </c>
      <c r="K6" s="65" t="str">
        <f t="shared" si="1"/>
        <v>特定環境保全公共下水道</v>
      </c>
      <c r="L6" s="65" t="str">
        <f t="shared" si="1"/>
        <v>D2</v>
      </c>
      <c r="M6" s="65" t="str">
        <f t="shared" si="1"/>
        <v>非設置</v>
      </c>
      <c r="N6" s="74" t="str">
        <f t="shared" si="1"/>
        <v>-</v>
      </c>
      <c r="O6" s="74">
        <f t="shared" si="1"/>
        <v>77.78</v>
      </c>
      <c r="P6" s="74">
        <f t="shared" si="1"/>
        <v>69.03</v>
      </c>
      <c r="Q6" s="74">
        <f t="shared" si="1"/>
        <v>98.51</v>
      </c>
      <c r="R6" s="74">
        <f t="shared" si="1"/>
        <v>3300</v>
      </c>
      <c r="S6" s="74">
        <f t="shared" si="1"/>
        <v>6866</v>
      </c>
      <c r="T6" s="74">
        <f t="shared" si="1"/>
        <v>234.14</v>
      </c>
      <c r="U6" s="74">
        <f t="shared" si="1"/>
        <v>29.32</v>
      </c>
      <c r="V6" s="74">
        <f t="shared" si="1"/>
        <v>4691</v>
      </c>
      <c r="W6" s="74">
        <f t="shared" si="1"/>
        <v>2.08</v>
      </c>
      <c r="X6" s="74">
        <f t="shared" si="1"/>
        <v>2255.29</v>
      </c>
      <c r="Y6" s="82" t="str">
        <f t="shared" ref="Y6:AH6" si="2">IF(Y7="",NA(),Y7)</f>
        <v>-</v>
      </c>
      <c r="Z6" s="82" t="str">
        <f t="shared" si="2"/>
        <v>-</v>
      </c>
      <c r="AA6" s="82" t="str">
        <f t="shared" si="2"/>
        <v>-</v>
      </c>
      <c r="AB6" s="82" t="str">
        <f t="shared" si="2"/>
        <v>-</v>
      </c>
      <c r="AC6" s="82">
        <f t="shared" si="2"/>
        <v>99.14</v>
      </c>
      <c r="AD6" s="82" t="str">
        <f t="shared" si="2"/>
        <v>-</v>
      </c>
      <c r="AE6" s="82" t="str">
        <f t="shared" si="2"/>
        <v>-</v>
      </c>
      <c r="AF6" s="82" t="str">
        <f t="shared" si="2"/>
        <v>-</v>
      </c>
      <c r="AG6" s="82" t="str">
        <f t="shared" si="2"/>
        <v>-</v>
      </c>
      <c r="AH6" s="82">
        <f t="shared" si="2"/>
        <v>105.78</v>
      </c>
      <c r="AI6" s="74" t="str">
        <f>IF(AI7="","",IF(AI7="-","【-】","【"&amp;SUBSTITUTE(TEXT(AI7,"#,##0.00"),"-","△")&amp;"】"))</f>
        <v>【104.83】</v>
      </c>
      <c r="AJ6" s="82" t="str">
        <f t="shared" ref="AJ6:AS6" si="3">IF(AJ7="",NA(),AJ7)</f>
        <v>-</v>
      </c>
      <c r="AK6" s="82" t="str">
        <f t="shared" si="3"/>
        <v>-</v>
      </c>
      <c r="AL6" s="82" t="str">
        <f t="shared" si="3"/>
        <v>-</v>
      </c>
      <c r="AM6" s="82" t="str">
        <f t="shared" si="3"/>
        <v>-</v>
      </c>
      <c r="AN6" s="82">
        <f t="shared" si="3"/>
        <v>10.56</v>
      </c>
      <c r="AO6" s="82" t="str">
        <f t="shared" si="3"/>
        <v>-</v>
      </c>
      <c r="AP6" s="82" t="str">
        <f t="shared" si="3"/>
        <v>-</v>
      </c>
      <c r="AQ6" s="82" t="str">
        <f t="shared" si="3"/>
        <v>-</v>
      </c>
      <c r="AR6" s="82" t="str">
        <f t="shared" si="3"/>
        <v>-</v>
      </c>
      <c r="AS6" s="82">
        <f t="shared" si="3"/>
        <v>63.96</v>
      </c>
      <c r="AT6" s="74" t="str">
        <f>IF(AT7="","",IF(AT7="-","【-】","【"&amp;SUBSTITUTE(TEXT(AT7,"#,##0.00"),"-","△")&amp;"】"))</f>
        <v>【61.55】</v>
      </c>
      <c r="AU6" s="82" t="str">
        <f t="shared" ref="AU6:BD6" si="4">IF(AU7="",NA(),AU7)</f>
        <v>-</v>
      </c>
      <c r="AV6" s="82" t="str">
        <f t="shared" si="4"/>
        <v>-</v>
      </c>
      <c r="AW6" s="82" t="str">
        <f t="shared" si="4"/>
        <v>-</v>
      </c>
      <c r="AX6" s="82" t="str">
        <f t="shared" si="4"/>
        <v>-</v>
      </c>
      <c r="AY6" s="82">
        <f t="shared" si="4"/>
        <v>121.97</v>
      </c>
      <c r="AZ6" s="82" t="str">
        <f t="shared" si="4"/>
        <v>-</v>
      </c>
      <c r="BA6" s="82" t="str">
        <f t="shared" si="4"/>
        <v>-</v>
      </c>
      <c r="BB6" s="82" t="str">
        <f t="shared" si="4"/>
        <v>-</v>
      </c>
      <c r="BC6" s="82" t="str">
        <f t="shared" si="4"/>
        <v>-</v>
      </c>
      <c r="BD6" s="82">
        <f t="shared" si="4"/>
        <v>44.24</v>
      </c>
      <c r="BE6" s="74" t="str">
        <f>IF(BE7="","",IF(BE7="-","【-】","【"&amp;SUBSTITUTE(TEXT(BE7,"#,##0.00"),"-","△")&amp;"】"))</f>
        <v>【45.34】</v>
      </c>
      <c r="BF6" s="82" t="str">
        <f t="shared" ref="BF6:BO6" si="5">IF(BF7="",NA(),BF7)</f>
        <v>-</v>
      </c>
      <c r="BG6" s="82" t="str">
        <f t="shared" si="5"/>
        <v>-</v>
      </c>
      <c r="BH6" s="82" t="str">
        <f t="shared" si="5"/>
        <v>-</v>
      </c>
      <c r="BI6" s="82" t="str">
        <f t="shared" si="5"/>
        <v>-</v>
      </c>
      <c r="BJ6" s="82">
        <f t="shared" si="5"/>
        <v>913.16</v>
      </c>
      <c r="BK6" s="82" t="str">
        <f t="shared" si="5"/>
        <v>-</v>
      </c>
      <c r="BL6" s="82" t="str">
        <f t="shared" si="5"/>
        <v>-</v>
      </c>
      <c r="BM6" s="82" t="str">
        <f t="shared" si="5"/>
        <v>-</v>
      </c>
      <c r="BN6" s="82" t="str">
        <f t="shared" si="5"/>
        <v>-</v>
      </c>
      <c r="BO6" s="82">
        <f t="shared" si="5"/>
        <v>1258.43</v>
      </c>
      <c r="BP6" s="74" t="str">
        <f>IF(BP7="","",IF(BP7="-","【-】","【"&amp;SUBSTITUTE(TEXT(BP7,"#,##0.00"),"-","△")&amp;"】"))</f>
        <v>【1,260.21】</v>
      </c>
      <c r="BQ6" s="82" t="str">
        <f t="shared" ref="BQ6:BZ6" si="6">IF(BQ7="",NA(),BQ7)</f>
        <v>-</v>
      </c>
      <c r="BR6" s="82" t="str">
        <f t="shared" si="6"/>
        <v>-</v>
      </c>
      <c r="BS6" s="82" t="str">
        <f t="shared" si="6"/>
        <v>-</v>
      </c>
      <c r="BT6" s="82" t="str">
        <f t="shared" si="6"/>
        <v>-</v>
      </c>
      <c r="BU6" s="82">
        <f t="shared" si="6"/>
        <v>64.39</v>
      </c>
      <c r="BV6" s="82" t="str">
        <f t="shared" si="6"/>
        <v>-</v>
      </c>
      <c r="BW6" s="82" t="str">
        <f t="shared" si="6"/>
        <v>-</v>
      </c>
      <c r="BX6" s="82" t="str">
        <f t="shared" si="6"/>
        <v>-</v>
      </c>
      <c r="BY6" s="82" t="str">
        <f t="shared" si="6"/>
        <v>-</v>
      </c>
      <c r="BZ6" s="82">
        <f t="shared" si="6"/>
        <v>73.36</v>
      </c>
      <c r="CA6" s="74" t="str">
        <f>IF(CA7="","",IF(CA7="-","【-】","【"&amp;SUBSTITUTE(TEXT(CA7,"#,##0.00"),"-","△")&amp;"】"))</f>
        <v>【75.29】</v>
      </c>
      <c r="CB6" s="82" t="str">
        <f t="shared" ref="CB6:CK6" si="7">IF(CB7="",NA(),CB7)</f>
        <v>-</v>
      </c>
      <c r="CC6" s="82" t="str">
        <f t="shared" si="7"/>
        <v>-</v>
      </c>
      <c r="CD6" s="82" t="str">
        <f t="shared" si="7"/>
        <v>-</v>
      </c>
      <c r="CE6" s="82" t="str">
        <f t="shared" si="7"/>
        <v>-</v>
      </c>
      <c r="CF6" s="82">
        <f t="shared" si="7"/>
        <v>252.45</v>
      </c>
      <c r="CG6" s="82" t="str">
        <f t="shared" si="7"/>
        <v>-</v>
      </c>
      <c r="CH6" s="82" t="str">
        <f t="shared" si="7"/>
        <v>-</v>
      </c>
      <c r="CI6" s="82" t="str">
        <f t="shared" si="7"/>
        <v>-</v>
      </c>
      <c r="CJ6" s="82" t="str">
        <f t="shared" si="7"/>
        <v>-</v>
      </c>
      <c r="CK6" s="82">
        <f t="shared" si="7"/>
        <v>224.88</v>
      </c>
      <c r="CL6" s="74" t="str">
        <f>IF(CL7="","",IF(CL7="-","【-】","【"&amp;SUBSTITUTE(TEXT(CL7,"#,##0.00"),"-","△")&amp;"】"))</f>
        <v>【215.41】</v>
      </c>
      <c r="CM6" s="82" t="str">
        <f t="shared" ref="CM6:CV6" si="8">IF(CM7="",NA(),CM7)</f>
        <v>-</v>
      </c>
      <c r="CN6" s="82" t="str">
        <f t="shared" si="8"/>
        <v>-</v>
      </c>
      <c r="CO6" s="82" t="str">
        <f t="shared" si="8"/>
        <v>-</v>
      </c>
      <c r="CP6" s="82" t="str">
        <f t="shared" si="8"/>
        <v>-</v>
      </c>
      <c r="CQ6" s="82">
        <f t="shared" si="8"/>
        <v>31.72</v>
      </c>
      <c r="CR6" s="82" t="str">
        <f t="shared" si="8"/>
        <v>-</v>
      </c>
      <c r="CS6" s="82" t="str">
        <f t="shared" si="8"/>
        <v>-</v>
      </c>
      <c r="CT6" s="82" t="str">
        <f t="shared" si="8"/>
        <v>-</v>
      </c>
      <c r="CU6" s="82" t="str">
        <f t="shared" si="8"/>
        <v>-</v>
      </c>
      <c r="CV6" s="82">
        <f t="shared" si="8"/>
        <v>42.4</v>
      </c>
      <c r="CW6" s="74" t="str">
        <f>IF(CW7="","",IF(CW7="-","【-】","【"&amp;SUBSTITUTE(TEXT(CW7,"#,##0.00"),"-","△")&amp;"】"))</f>
        <v>【42.90】</v>
      </c>
      <c r="CX6" s="82" t="str">
        <f t="shared" ref="CX6:DG6" si="9">IF(CX7="",NA(),CX7)</f>
        <v>-</v>
      </c>
      <c r="CY6" s="82" t="str">
        <f t="shared" si="9"/>
        <v>-</v>
      </c>
      <c r="CZ6" s="82" t="str">
        <f t="shared" si="9"/>
        <v>-</v>
      </c>
      <c r="DA6" s="82" t="str">
        <f t="shared" si="9"/>
        <v>-</v>
      </c>
      <c r="DB6" s="82">
        <f t="shared" si="9"/>
        <v>73.44</v>
      </c>
      <c r="DC6" s="82" t="str">
        <f t="shared" si="9"/>
        <v>-</v>
      </c>
      <c r="DD6" s="82" t="str">
        <f t="shared" si="9"/>
        <v>-</v>
      </c>
      <c r="DE6" s="82" t="str">
        <f t="shared" si="9"/>
        <v>-</v>
      </c>
      <c r="DF6" s="82" t="str">
        <f t="shared" si="9"/>
        <v>-</v>
      </c>
      <c r="DG6" s="82">
        <f t="shared" si="9"/>
        <v>84.19</v>
      </c>
      <c r="DH6" s="74" t="str">
        <f>IF(DH7="","",IF(DH7="-","【-】","【"&amp;SUBSTITUTE(TEXT(DH7,"#,##0.00"),"-","△")&amp;"】"))</f>
        <v>【84.75】</v>
      </c>
      <c r="DI6" s="82" t="str">
        <f t="shared" ref="DI6:DR6" si="10">IF(DI7="",NA(),DI7)</f>
        <v>-</v>
      </c>
      <c r="DJ6" s="82" t="str">
        <f t="shared" si="10"/>
        <v>-</v>
      </c>
      <c r="DK6" s="82" t="str">
        <f t="shared" si="10"/>
        <v>-</v>
      </c>
      <c r="DL6" s="82" t="str">
        <f t="shared" si="10"/>
        <v>-</v>
      </c>
      <c r="DM6" s="82">
        <f t="shared" si="10"/>
        <v>4.38</v>
      </c>
      <c r="DN6" s="82" t="str">
        <f t="shared" si="10"/>
        <v>-</v>
      </c>
      <c r="DO6" s="82" t="str">
        <f t="shared" si="10"/>
        <v>-</v>
      </c>
      <c r="DP6" s="82" t="str">
        <f t="shared" si="10"/>
        <v>-</v>
      </c>
      <c r="DQ6" s="82" t="str">
        <f t="shared" si="10"/>
        <v>-</v>
      </c>
      <c r="DR6" s="82">
        <f t="shared" si="10"/>
        <v>21.36</v>
      </c>
      <c r="DS6" s="74" t="str">
        <f>IF(DS7="","",IF(DS7="-","【-】","【"&amp;SUBSTITUTE(TEXT(DS7,"#,##0.00"),"-","△")&amp;"】"))</f>
        <v>【23.60】</v>
      </c>
      <c r="DT6" s="82" t="str">
        <f t="shared" ref="DT6:EC6" si="11">IF(DT7="",NA(),DT7)</f>
        <v>-</v>
      </c>
      <c r="DU6" s="82" t="str">
        <f t="shared" si="11"/>
        <v>-</v>
      </c>
      <c r="DV6" s="82" t="str">
        <f t="shared" si="11"/>
        <v>-</v>
      </c>
      <c r="DW6" s="82" t="str">
        <f t="shared" si="11"/>
        <v>-</v>
      </c>
      <c r="DX6" s="74">
        <f t="shared" si="11"/>
        <v>0</v>
      </c>
      <c r="DY6" s="82" t="str">
        <f t="shared" si="11"/>
        <v>-</v>
      </c>
      <c r="DZ6" s="82" t="str">
        <f t="shared" si="11"/>
        <v>-</v>
      </c>
      <c r="EA6" s="82" t="str">
        <f t="shared" si="11"/>
        <v>-</v>
      </c>
      <c r="EB6" s="82" t="str">
        <f t="shared" si="11"/>
        <v>-</v>
      </c>
      <c r="EC6" s="82">
        <f t="shared" si="11"/>
        <v>1.e-002</v>
      </c>
      <c r="ED6" s="74" t="str">
        <f>IF(ED7="","",IF(ED7="-","【-】","【"&amp;SUBSTITUTE(TEXT(ED7,"#,##0.00"),"-","△")&amp;"】"))</f>
        <v>【0.01】</v>
      </c>
      <c r="EE6" s="82" t="str">
        <f t="shared" ref="EE6:EN6" si="12">IF(EE7="",NA(),EE7)</f>
        <v>-</v>
      </c>
      <c r="EF6" s="82" t="str">
        <f t="shared" si="12"/>
        <v>-</v>
      </c>
      <c r="EG6" s="82" t="str">
        <f t="shared" si="12"/>
        <v>-</v>
      </c>
      <c r="EH6" s="82" t="str">
        <f t="shared" si="12"/>
        <v>-</v>
      </c>
      <c r="EI6" s="74">
        <f t="shared" si="12"/>
        <v>0</v>
      </c>
      <c r="EJ6" s="82" t="str">
        <f t="shared" si="12"/>
        <v>-</v>
      </c>
      <c r="EK6" s="82" t="str">
        <f t="shared" si="12"/>
        <v>-</v>
      </c>
      <c r="EL6" s="82" t="str">
        <f t="shared" si="12"/>
        <v>-</v>
      </c>
      <c r="EM6" s="82" t="str">
        <f t="shared" si="12"/>
        <v>-</v>
      </c>
      <c r="EN6" s="82">
        <f t="shared" si="12"/>
        <v>0.39</v>
      </c>
      <c r="EO6" s="74" t="str">
        <f>IF(EO7="","",IF(EO7="-","【-】","【"&amp;SUBSTITUTE(TEXT(EO7,"#,##0.00"),"-","△")&amp;"】"))</f>
        <v>【0.30】</v>
      </c>
    </row>
    <row r="7" spans="1:148" s="59" customFormat="1">
      <c r="A7" s="60"/>
      <c r="B7" s="66">
        <v>2020</v>
      </c>
      <c r="C7" s="66">
        <v>53490</v>
      </c>
      <c r="D7" s="66">
        <v>46</v>
      </c>
      <c r="E7" s="66">
        <v>17</v>
      </c>
      <c r="F7" s="66">
        <v>4</v>
      </c>
      <c r="G7" s="66">
        <v>0</v>
      </c>
      <c r="H7" s="66" t="s">
        <v>97</v>
      </c>
      <c r="I7" s="66" t="s">
        <v>98</v>
      </c>
      <c r="J7" s="66" t="s">
        <v>99</v>
      </c>
      <c r="K7" s="66" t="s">
        <v>12</v>
      </c>
      <c r="L7" s="66" t="s">
        <v>100</v>
      </c>
      <c r="M7" s="66" t="s">
        <v>101</v>
      </c>
      <c r="N7" s="75" t="s">
        <v>102</v>
      </c>
      <c r="O7" s="75">
        <v>77.78</v>
      </c>
      <c r="P7" s="75">
        <v>69.03</v>
      </c>
      <c r="Q7" s="75">
        <v>98.51</v>
      </c>
      <c r="R7" s="75">
        <v>3300</v>
      </c>
      <c r="S7" s="75">
        <v>6866</v>
      </c>
      <c r="T7" s="75">
        <v>234.14</v>
      </c>
      <c r="U7" s="75">
        <v>29.32</v>
      </c>
      <c r="V7" s="75">
        <v>4691</v>
      </c>
      <c r="W7" s="75">
        <v>2.08</v>
      </c>
      <c r="X7" s="75">
        <v>2255.29</v>
      </c>
      <c r="Y7" s="75" t="s">
        <v>102</v>
      </c>
      <c r="Z7" s="75" t="s">
        <v>102</v>
      </c>
      <c r="AA7" s="75" t="s">
        <v>102</v>
      </c>
      <c r="AB7" s="75" t="s">
        <v>102</v>
      </c>
      <c r="AC7" s="75">
        <v>99.14</v>
      </c>
      <c r="AD7" s="75" t="s">
        <v>102</v>
      </c>
      <c r="AE7" s="75" t="s">
        <v>102</v>
      </c>
      <c r="AF7" s="75" t="s">
        <v>102</v>
      </c>
      <c r="AG7" s="75" t="s">
        <v>102</v>
      </c>
      <c r="AH7" s="75">
        <v>105.78</v>
      </c>
      <c r="AI7" s="75">
        <v>104.83</v>
      </c>
      <c r="AJ7" s="75" t="s">
        <v>102</v>
      </c>
      <c r="AK7" s="75" t="s">
        <v>102</v>
      </c>
      <c r="AL7" s="75" t="s">
        <v>102</v>
      </c>
      <c r="AM7" s="75" t="s">
        <v>102</v>
      </c>
      <c r="AN7" s="75">
        <v>10.56</v>
      </c>
      <c r="AO7" s="75" t="s">
        <v>102</v>
      </c>
      <c r="AP7" s="75" t="s">
        <v>102</v>
      </c>
      <c r="AQ7" s="75" t="s">
        <v>102</v>
      </c>
      <c r="AR7" s="75" t="s">
        <v>102</v>
      </c>
      <c r="AS7" s="75">
        <v>63.96</v>
      </c>
      <c r="AT7" s="75">
        <v>61.55</v>
      </c>
      <c r="AU7" s="75" t="s">
        <v>102</v>
      </c>
      <c r="AV7" s="75" t="s">
        <v>102</v>
      </c>
      <c r="AW7" s="75" t="s">
        <v>102</v>
      </c>
      <c r="AX7" s="75" t="s">
        <v>102</v>
      </c>
      <c r="AY7" s="75">
        <v>121.97</v>
      </c>
      <c r="AZ7" s="75" t="s">
        <v>102</v>
      </c>
      <c r="BA7" s="75" t="s">
        <v>102</v>
      </c>
      <c r="BB7" s="75" t="s">
        <v>102</v>
      </c>
      <c r="BC7" s="75" t="s">
        <v>102</v>
      </c>
      <c r="BD7" s="75">
        <v>44.24</v>
      </c>
      <c r="BE7" s="75">
        <v>45.34</v>
      </c>
      <c r="BF7" s="75" t="s">
        <v>102</v>
      </c>
      <c r="BG7" s="75" t="s">
        <v>102</v>
      </c>
      <c r="BH7" s="75" t="s">
        <v>102</v>
      </c>
      <c r="BI7" s="75" t="s">
        <v>102</v>
      </c>
      <c r="BJ7" s="75">
        <v>913.16</v>
      </c>
      <c r="BK7" s="75" t="s">
        <v>102</v>
      </c>
      <c r="BL7" s="75" t="s">
        <v>102</v>
      </c>
      <c r="BM7" s="75" t="s">
        <v>102</v>
      </c>
      <c r="BN7" s="75" t="s">
        <v>102</v>
      </c>
      <c r="BO7" s="75">
        <v>1258.43</v>
      </c>
      <c r="BP7" s="75">
        <v>1260.21</v>
      </c>
      <c r="BQ7" s="75" t="s">
        <v>102</v>
      </c>
      <c r="BR7" s="75" t="s">
        <v>102</v>
      </c>
      <c r="BS7" s="75" t="s">
        <v>102</v>
      </c>
      <c r="BT7" s="75" t="s">
        <v>102</v>
      </c>
      <c r="BU7" s="75">
        <v>64.39</v>
      </c>
      <c r="BV7" s="75" t="s">
        <v>102</v>
      </c>
      <c r="BW7" s="75" t="s">
        <v>102</v>
      </c>
      <c r="BX7" s="75" t="s">
        <v>102</v>
      </c>
      <c r="BY7" s="75" t="s">
        <v>102</v>
      </c>
      <c r="BZ7" s="75">
        <v>73.36</v>
      </c>
      <c r="CA7" s="75">
        <v>75.290000000000006</v>
      </c>
      <c r="CB7" s="75" t="s">
        <v>102</v>
      </c>
      <c r="CC7" s="75" t="s">
        <v>102</v>
      </c>
      <c r="CD7" s="75" t="s">
        <v>102</v>
      </c>
      <c r="CE7" s="75" t="s">
        <v>102</v>
      </c>
      <c r="CF7" s="75">
        <v>252.45</v>
      </c>
      <c r="CG7" s="75" t="s">
        <v>102</v>
      </c>
      <c r="CH7" s="75" t="s">
        <v>102</v>
      </c>
      <c r="CI7" s="75" t="s">
        <v>102</v>
      </c>
      <c r="CJ7" s="75" t="s">
        <v>102</v>
      </c>
      <c r="CK7" s="75">
        <v>224.88</v>
      </c>
      <c r="CL7" s="75">
        <v>215.41</v>
      </c>
      <c r="CM7" s="75" t="s">
        <v>102</v>
      </c>
      <c r="CN7" s="75" t="s">
        <v>102</v>
      </c>
      <c r="CO7" s="75" t="s">
        <v>102</v>
      </c>
      <c r="CP7" s="75" t="s">
        <v>102</v>
      </c>
      <c r="CQ7" s="75">
        <v>31.72</v>
      </c>
      <c r="CR7" s="75" t="s">
        <v>102</v>
      </c>
      <c r="CS7" s="75" t="s">
        <v>102</v>
      </c>
      <c r="CT7" s="75" t="s">
        <v>102</v>
      </c>
      <c r="CU7" s="75" t="s">
        <v>102</v>
      </c>
      <c r="CV7" s="75">
        <v>42.4</v>
      </c>
      <c r="CW7" s="75">
        <v>42.9</v>
      </c>
      <c r="CX7" s="75" t="s">
        <v>102</v>
      </c>
      <c r="CY7" s="75" t="s">
        <v>102</v>
      </c>
      <c r="CZ7" s="75" t="s">
        <v>102</v>
      </c>
      <c r="DA7" s="75" t="s">
        <v>102</v>
      </c>
      <c r="DB7" s="75">
        <v>73.44</v>
      </c>
      <c r="DC7" s="75" t="s">
        <v>102</v>
      </c>
      <c r="DD7" s="75" t="s">
        <v>102</v>
      </c>
      <c r="DE7" s="75" t="s">
        <v>102</v>
      </c>
      <c r="DF7" s="75" t="s">
        <v>102</v>
      </c>
      <c r="DG7" s="75">
        <v>84.19</v>
      </c>
      <c r="DH7" s="75">
        <v>84.75</v>
      </c>
      <c r="DI7" s="75" t="s">
        <v>102</v>
      </c>
      <c r="DJ7" s="75" t="s">
        <v>102</v>
      </c>
      <c r="DK7" s="75" t="s">
        <v>102</v>
      </c>
      <c r="DL7" s="75" t="s">
        <v>102</v>
      </c>
      <c r="DM7" s="75">
        <v>4.38</v>
      </c>
      <c r="DN7" s="75" t="s">
        <v>102</v>
      </c>
      <c r="DO7" s="75" t="s">
        <v>102</v>
      </c>
      <c r="DP7" s="75" t="s">
        <v>102</v>
      </c>
      <c r="DQ7" s="75" t="s">
        <v>102</v>
      </c>
      <c r="DR7" s="75">
        <v>21.36</v>
      </c>
      <c r="DS7" s="75">
        <v>23.6</v>
      </c>
      <c r="DT7" s="75" t="s">
        <v>102</v>
      </c>
      <c r="DU7" s="75" t="s">
        <v>102</v>
      </c>
      <c r="DV7" s="75" t="s">
        <v>102</v>
      </c>
      <c r="DW7" s="75" t="s">
        <v>102</v>
      </c>
      <c r="DX7" s="75">
        <v>0</v>
      </c>
      <c r="DY7" s="75" t="s">
        <v>102</v>
      </c>
      <c r="DZ7" s="75" t="s">
        <v>102</v>
      </c>
      <c r="EA7" s="75" t="s">
        <v>102</v>
      </c>
      <c r="EB7" s="75" t="s">
        <v>102</v>
      </c>
      <c r="EC7" s="75">
        <v>1.e-002</v>
      </c>
      <c r="ED7" s="75">
        <v>1.e-002</v>
      </c>
      <c r="EE7" s="75" t="s">
        <v>102</v>
      </c>
      <c r="EF7" s="75" t="s">
        <v>102</v>
      </c>
      <c r="EG7" s="75" t="s">
        <v>102</v>
      </c>
      <c r="EH7" s="75" t="s">
        <v>102</v>
      </c>
      <c r="EI7" s="75">
        <v>0</v>
      </c>
      <c r="EJ7" s="75" t="s">
        <v>102</v>
      </c>
      <c r="EK7" s="75" t="s">
        <v>102</v>
      </c>
      <c r="EL7" s="75" t="s">
        <v>102</v>
      </c>
      <c r="EM7" s="75" t="s">
        <v>102</v>
      </c>
      <c r="EN7" s="75">
        <v>0.39</v>
      </c>
      <c r="EO7" s="75">
        <v>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32</v>
      </c>
      <c r="B10" s="67">
        <f>DATEVALUE($B7+12-B11&amp;"/1/"&amp;B12)</f>
        <v>46753</v>
      </c>
      <c r="C10" s="67">
        <f>DATEVALUE($B7+12-C11&amp;"/1/"&amp;C12)</f>
        <v>47119</v>
      </c>
      <c r="D10" s="67">
        <f>DATEVALUE($B7+12-D11&amp;"/1/"&amp;D12)</f>
        <v>47484</v>
      </c>
      <c r="E10" s="68">
        <f>DATEVALUE($B7+12-E11&amp;"/1/"&amp;E12)</f>
        <v>47849</v>
      </c>
      <c r="F10" s="68">
        <f>DATEVALUE($B7+12-F11&amp;"/1/"&amp;F12)</f>
        <v>48215</v>
      </c>
    </row>
    <row r="11" spans="1:148">
      <c r="B11">
        <v>4</v>
      </c>
      <c r="C11">
        <v>3</v>
      </c>
      <c r="D11">
        <v>2</v>
      </c>
      <c r="E11">
        <v>1</v>
      </c>
      <c r="F11">
        <v>0</v>
      </c>
      <c r="G11" t="s">
        <v>108</v>
      </c>
    </row>
    <row r="12" spans="1:148">
      <c r="B12">
        <v>1</v>
      </c>
      <c r="C12">
        <v>1</v>
      </c>
      <c r="D12">
        <v>1</v>
      </c>
      <c r="E12">
        <v>1</v>
      </c>
      <c r="F12">
        <v>2</v>
      </c>
      <c r="G12" t="s">
        <v>109</v>
      </c>
    </row>
    <row r="13" spans="1:148">
      <c r="B13" t="s">
        <v>110</v>
      </c>
      <c r="C13" t="s">
        <v>110</v>
      </c>
      <c r="D13" t="s">
        <v>110</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2021-12-03T07:22:01Z</dcterms:created>
  <dcterms:modified xsi:type="dcterms:W3CDTF">2022-01-25T08:35:25Z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2022-01-25T08:35:25Z</vt:filetime>
  </property>
</Properties>
</file>